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E8"/>
  <c r="F8"/>
  <c r="G8"/>
  <c r="I8"/>
  <c r="H7"/>
  <c r="H6"/>
  <c r="H5"/>
  <c r="H4"/>
  <c r="H8" s="1"/>
  <c r="H3"/>
  <c r="D7"/>
  <c r="B7"/>
  <c r="D6"/>
  <c r="C6"/>
  <c r="C8" s="1"/>
  <c r="B6"/>
  <c r="D5"/>
  <c r="B5"/>
  <c r="B8" s="1"/>
  <c r="B4"/>
  <c r="D4"/>
  <c r="D8" s="1"/>
  <c r="D9" s="1"/>
  <c r="B3"/>
  <c r="B9" l="1"/>
</calcChain>
</file>

<file path=xl/sharedStrings.xml><?xml version="1.0" encoding="utf-8"?>
<sst xmlns="http://schemas.openxmlformats.org/spreadsheetml/2006/main" count="13" uniqueCount="11">
  <si>
    <t>начислено</t>
  </si>
  <si>
    <t>оплачено</t>
  </si>
  <si>
    <t>расходы</t>
  </si>
  <si>
    <t>жилые</t>
  </si>
  <si>
    <t>н.п.</t>
  </si>
  <si>
    <t>месяц</t>
  </si>
  <si>
    <t>аварийный ремонт</t>
  </si>
  <si>
    <t>Итого</t>
  </si>
  <si>
    <t>материальное вознаграждение</t>
  </si>
  <si>
    <t>административные расходы, налоги</t>
  </si>
  <si>
    <t>расчеты с поставщиками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</si>
</sst>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7" fontId="2" fillId="0" borderId="15" xfId="0" applyNumberFormat="1" applyFont="1" applyBorder="1"/>
    <xf numFmtId="17" fontId="2" fillId="0" borderId="16" xfId="0" applyNumberFormat="1" applyFont="1" applyBorder="1"/>
    <xf numFmtId="17" fontId="2" fillId="0" borderId="17" xfId="0" applyNumberFormat="1" applyFont="1" applyBorder="1"/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4" fontId="1" fillId="0" borderId="9" xfId="0" applyNumberFormat="1" applyFont="1" applyBorder="1"/>
    <xf numFmtId="4" fontId="1" fillId="0" borderId="10" xfId="0" applyNumberFormat="1" applyFont="1" applyBorder="1"/>
    <xf numFmtId="4" fontId="1" fillId="0" borderId="3" xfId="0" applyNumberFormat="1" applyFont="1" applyBorder="1"/>
    <xf numFmtId="4" fontId="1" fillId="0" borderId="4" xfId="0" applyNumberFormat="1" applyFont="1" applyBorder="1"/>
    <xf numFmtId="4" fontId="1" fillId="0" borderId="5" xfId="0" applyNumberFormat="1" applyFont="1" applyBorder="1"/>
    <xf numFmtId="4" fontId="1" fillId="0" borderId="1" xfId="0" applyNumberFormat="1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" xfId="0" applyNumberFormat="1" applyFont="1" applyBorder="1"/>
    <xf numFmtId="0" fontId="2" fillId="0" borderId="19" xfId="0" applyFont="1" applyBorder="1"/>
    <xf numFmtId="4" fontId="1" fillId="0" borderId="11" xfId="0" applyNumberFormat="1" applyFont="1" applyBorder="1"/>
    <xf numFmtId="4" fontId="1" fillId="0" borderId="24" xfId="0" applyNumberFormat="1" applyFont="1" applyBorder="1"/>
    <xf numFmtId="4" fontId="1" fillId="0" borderId="12" xfId="0" applyNumberFormat="1" applyFont="1" applyBorder="1"/>
    <xf numFmtId="4" fontId="1" fillId="0" borderId="25" xfId="0" applyNumberFormat="1" applyFont="1" applyBorder="1"/>
    <xf numFmtId="4" fontId="1" fillId="0" borderId="13" xfId="0" applyNumberFormat="1" applyFont="1" applyBorder="1"/>
    <xf numFmtId="4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2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B1" sqref="B1:C1"/>
    </sheetView>
  </sheetViews>
  <sheetFormatPr defaultRowHeight="15"/>
  <cols>
    <col min="2" max="9" width="15.140625" customWidth="1"/>
  </cols>
  <sheetData>
    <row r="1" spans="1:9" s="1" customFormat="1" ht="20.100000000000001" customHeight="1" thickBot="1">
      <c r="A1" s="12" t="s">
        <v>5</v>
      </c>
      <c r="B1" s="10" t="s">
        <v>0</v>
      </c>
      <c r="C1" s="11"/>
      <c r="D1" s="10" t="s">
        <v>1</v>
      </c>
      <c r="E1" s="11"/>
      <c r="F1" s="10" t="s">
        <v>2</v>
      </c>
      <c r="G1" s="14"/>
      <c r="H1" s="14"/>
      <c r="I1" s="11"/>
    </row>
    <row r="2" spans="1:9" s="2" customFormat="1" ht="53.25" customHeight="1" thickBot="1">
      <c r="A2" s="13"/>
      <c r="B2" s="3" t="s">
        <v>3</v>
      </c>
      <c r="C2" s="4" t="s">
        <v>4</v>
      </c>
      <c r="D2" s="3" t="s">
        <v>3</v>
      </c>
      <c r="E2" s="4" t="s">
        <v>4</v>
      </c>
      <c r="F2" s="3" t="s">
        <v>6</v>
      </c>
      <c r="G2" s="5" t="s">
        <v>9</v>
      </c>
      <c r="H2" s="5" t="s">
        <v>10</v>
      </c>
      <c r="I2" s="9" t="s">
        <v>8</v>
      </c>
    </row>
    <row r="3" spans="1:9" s="1" customFormat="1" ht="20.100000000000001" customHeight="1">
      <c r="A3" s="6">
        <v>41487</v>
      </c>
      <c r="B3" s="15">
        <f>153895.51-47278.2</f>
        <v>106617.31000000001</v>
      </c>
      <c r="C3" s="16">
        <v>47278.2</v>
      </c>
      <c r="D3" s="15"/>
      <c r="E3" s="16"/>
      <c r="F3" s="15">
        <v>14000</v>
      </c>
      <c r="G3" s="17">
        <v>6560.45</v>
      </c>
      <c r="H3" s="17">
        <f>7715.69+11910.24</f>
        <v>19625.93</v>
      </c>
      <c r="I3" s="16">
        <v>65000</v>
      </c>
    </row>
    <row r="4" spans="1:9" s="1" customFormat="1" ht="20.100000000000001" customHeight="1">
      <c r="A4" s="7">
        <v>41518</v>
      </c>
      <c r="B4" s="18">
        <f>111059.46-47845.2</f>
        <v>63214.260000000009</v>
      </c>
      <c r="C4" s="19">
        <v>47845.2</v>
      </c>
      <c r="D4" s="18">
        <f>100187.6-42486.9</f>
        <v>57700.700000000004</v>
      </c>
      <c r="E4" s="19">
        <v>42486.9</v>
      </c>
      <c r="F4" s="18"/>
      <c r="G4" s="20"/>
      <c r="H4" s="20">
        <f>7715.69+16707.42</f>
        <v>24423.109999999997</v>
      </c>
      <c r="I4" s="19">
        <v>72000</v>
      </c>
    </row>
    <row r="5" spans="1:9" s="1" customFormat="1" ht="20.100000000000001" customHeight="1">
      <c r="A5" s="7">
        <v>41548</v>
      </c>
      <c r="B5" s="18">
        <f>128556.29-47163.58</f>
        <v>81392.709999999992</v>
      </c>
      <c r="C5" s="19">
        <v>47163.58</v>
      </c>
      <c r="D5" s="18">
        <f>94492.3-34475.26</f>
        <v>60017.04</v>
      </c>
      <c r="E5" s="19">
        <v>34475.26</v>
      </c>
      <c r="F5" s="18"/>
      <c r="G5" s="20">
        <v>25486.22</v>
      </c>
      <c r="H5" s="20">
        <f>13206.01+7715.69</f>
        <v>20921.7</v>
      </c>
      <c r="I5" s="19">
        <v>72000</v>
      </c>
    </row>
    <row r="6" spans="1:9" s="1" customFormat="1" ht="20.100000000000001" customHeight="1">
      <c r="A6" s="7">
        <v>41579</v>
      </c>
      <c r="B6" s="18">
        <f>132153.55-47630.35</f>
        <v>84523.199999999983</v>
      </c>
      <c r="C6" s="19">
        <f>47630.35</f>
        <v>47630.35</v>
      </c>
      <c r="D6" s="18">
        <f>108055.37-27765.04</f>
        <v>80290.329999999987</v>
      </c>
      <c r="E6" s="19">
        <v>27765.040000000001</v>
      </c>
      <c r="F6" s="18"/>
      <c r="G6" s="20">
        <v>7642.01</v>
      </c>
      <c r="H6" s="20">
        <f>9814.92+7715.69</f>
        <v>17530.61</v>
      </c>
      <c r="I6" s="19">
        <v>73136.36</v>
      </c>
    </row>
    <row r="7" spans="1:9" s="1" customFormat="1" ht="20.100000000000001" customHeight="1" thickBot="1">
      <c r="A7" s="8">
        <v>41609</v>
      </c>
      <c r="B7" s="21">
        <f>134073.45-51000.45</f>
        <v>83073.000000000015</v>
      </c>
      <c r="C7" s="22">
        <v>51000.45</v>
      </c>
      <c r="D7" s="21">
        <f>106409.26-52955.76</f>
        <v>53453.499999999993</v>
      </c>
      <c r="E7" s="22">
        <v>52955.76</v>
      </c>
      <c r="F7" s="21"/>
      <c r="G7" s="23">
        <v>18609.28</v>
      </c>
      <c r="H7" s="23">
        <f>7715.69+5762.15</f>
        <v>13477.84</v>
      </c>
      <c r="I7" s="22">
        <v>74300</v>
      </c>
    </row>
    <row r="8" spans="1:9" s="1" customFormat="1" ht="20.100000000000001" customHeight="1" thickBot="1">
      <c r="A8" s="24" t="s">
        <v>7</v>
      </c>
      <c r="B8" s="25">
        <f>SUM(B3:B7)</f>
        <v>418820.48</v>
      </c>
      <c r="C8" s="26">
        <f t="shared" ref="C8:I8" si="0">SUM(C3:C7)</f>
        <v>240917.77999999997</v>
      </c>
      <c r="D8" s="25">
        <f t="shared" si="0"/>
        <v>251461.57</v>
      </c>
      <c r="E8" s="27">
        <f t="shared" si="0"/>
        <v>157682.96000000002</v>
      </c>
      <c r="F8" s="28">
        <f t="shared" si="0"/>
        <v>14000</v>
      </c>
      <c r="G8" s="29">
        <f t="shared" si="0"/>
        <v>58297.96</v>
      </c>
      <c r="H8" s="29">
        <f t="shared" si="0"/>
        <v>95979.189999999988</v>
      </c>
      <c r="I8" s="27">
        <f t="shared" si="0"/>
        <v>356436.36</v>
      </c>
    </row>
    <row r="9" spans="1:9" ht="20.100000000000001" customHeight="1" thickBot="1">
      <c r="B9" s="30">
        <f>B8+C8</f>
        <v>659738.26</v>
      </c>
      <c r="C9" s="31"/>
      <c r="D9" s="30">
        <f>D8+E8</f>
        <v>409144.53</v>
      </c>
      <c r="E9" s="32"/>
      <c r="F9" s="31">
        <f>F8+G8+H8+I8</f>
        <v>524713.51</v>
      </c>
      <c r="G9" s="31"/>
      <c r="H9" s="31"/>
      <c r="I9" s="32"/>
    </row>
  </sheetData>
  <mergeCells count="7">
    <mergeCell ref="B1:C1"/>
    <mergeCell ref="D1:E1"/>
    <mergeCell ref="A1:A2"/>
    <mergeCell ref="F1:I1"/>
    <mergeCell ref="B9:C9"/>
    <mergeCell ref="D9:E9"/>
    <mergeCell ref="F9:I9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2015-01-15T08:51:40Z</dcterms:modified>
</cp:coreProperties>
</file>